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Цена открытого семинара" sheetId="1" r:id="rId1"/>
    <sheet name="Цена корпоративного семинара" sheetId="2" r:id="rId2"/>
    <sheet name="Входные параметры" sheetId="3" r:id="rId3"/>
    <sheet name="Затраты на обучение" sheetId="4" r:id="rId4"/>
  </sheets>
  <definedNames/>
  <calcPr fullCalcOnLoad="1"/>
</workbook>
</file>

<file path=xl/comments3.xml><?xml version="1.0" encoding="utf-8"?>
<comments xmlns="http://schemas.openxmlformats.org/spreadsheetml/2006/main">
  <authors>
    <author>alex</author>
  </authors>
  <commentList>
    <comment ref="D7" authorId="0">
      <text>
        <r>
          <rPr>
            <b/>
            <sz val="8"/>
            <rFont val="Tahoma"/>
            <family val="0"/>
          </rPr>
          <t xml:space="preserve">количество участников не должно превышать 50 человек
</t>
        </r>
      </text>
    </comment>
  </commentList>
</comments>
</file>

<file path=xl/sharedStrings.xml><?xml version="1.0" encoding="utf-8"?>
<sst xmlns="http://schemas.openxmlformats.org/spreadsheetml/2006/main" count="117" uniqueCount="83">
  <si>
    <t>№</t>
  </si>
  <si>
    <t>Параметр</t>
  </si>
  <si>
    <t>Значение</t>
  </si>
  <si>
    <t>Количество участников</t>
  </si>
  <si>
    <t>Командировочные расходы лектора</t>
  </si>
  <si>
    <t>Примечания:</t>
  </si>
  <si>
    <t>Стоимость производства одного конспекта</t>
  </si>
  <si>
    <t>Затраты на аренду аудитории</t>
  </si>
  <si>
    <t>Затраты на обучение по теме</t>
  </si>
  <si>
    <t>билета, проживания в гостинице (стандартный одноместный номер) и суточные по официальным</t>
  </si>
  <si>
    <t>нормативам (700 руб. в сутки)</t>
  </si>
  <si>
    <t>нужно учесть, что раздаточный материал состоит из двух частей: первая часть - опорный конспект,</t>
  </si>
  <si>
    <t>При этом опорный коспект как правило оформляется в виде конспекта, например, сброшюрованного</t>
  </si>
  <si>
    <t>с помощью пружинки</t>
  </si>
  <si>
    <t>организуется только один кофе-брейк (в первом перерыве) и один обед (во втором перерыве)</t>
  </si>
  <si>
    <t>аудитории должна быть равна</t>
  </si>
  <si>
    <r>
      <t>2)</t>
    </r>
    <r>
      <rPr>
        <sz val="10"/>
        <rFont val="Arial"/>
        <family val="0"/>
      </rPr>
      <t xml:space="preserve"> для того, чтобы оценить командировочные расходы лектора нужно сложить предполагаемую стоимость</t>
    </r>
  </si>
  <si>
    <r>
      <t>3)</t>
    </r>
    <r>
      <rPr>
        <sz val="10"/>
        <rFont val="Arial"/>
        <family val="0"/>
      </rPr>
      <t xml:space="preserve"> если производством конспектов будет заниматься Компания РиК, то значение третьего параметра</t>
    </r>
  </si>
  <si>
    <r>
      <t>4)</t>
    </r>
    <r>
      <rPr>
        <sz val="10"/>
        <rFont val="Arial"/>
        <family val="0"/>
      </rPr>
      <t xml:space="preserve"> если участники семинара и лектор будут сами за себя платить в соответствующем заведении общепита,</t>
    </r>
  </si>
  <si>
    <r>
      <t>5)</t>
    </r>
    <r>
      <rPr>
        <sz val="10"/>
        <rFont val="Arial"/>
        <family val="0"/>
      </rPr>
      <t xml:space="preserve"> если корпоративный семинар будет проводиться в офисе Заказчика, то стоимость затрат на аренду</t>
    </r>
  </si>
  <si>
    <t>Стоимость корпоративного семинара по теме</t>
  </si>
  <si>
    <t>стоимость</t>
  </si>
  <si>
    <t>кол-во дней</t>
  </si>
  <si>
    <t>&lt;31</t>
  </si>
  <si>
    <t>&gt;30</t>
  </si>
  <si>
    <t>&lt;41</t>
  </si>
  <si>
    <t>&gt;40</t>
  </si>
  <si>
    <t>&lt;51</t>
  </si>
  <si>
    <t>Варианты</t>
  </si>
  <si>
    <t>Вариант 1</t>
  </si>
  <si>
    <t>&gt;0</t>
  </si>
  <si>
    <t>Вариант 2</t>
  </si>
  <si>
    <t>Вариант 3</t>
  </si>
  <si>
    <t>Вариант 4</t>
  </si>
  <si>
    <t>кол-во участников</t>
  </si>
  <si>
    <t>Вариант 5</t>
  </si>
  <si>
    <t>Вариант 6</t>
  </si>
  <si>
    <t>Статья затрат</t>
  </si>
  <si>
    <t>Обучение</t>
  </si>
  <si>
    <t>Корпоративный</t>
  </si>
  <si>
    <t>Открытый</t>
  </si>
  <si>
    <t>Параметры для расчета затрат на обучение по теме</t>
  </si>
  <si>
    <t>Общие параметры</t>
  </si>
  <si>
    <t>1.1</t>
  </si>
  <si>
    <t>Параметры открытого семинара</t>
  </si>
  <si>
    <t>2.1</t>
  </si>
  <si>
    <t>Параметры корпоративного семинара</t>
  </si>
  <si>
    <t>3.1</t>
  </si>
  <si>
    <t>3.2</t>
  </si>
  <si>
    <t>3.3</t>
  </si>
  <si>
    <t>3.4</t>
  </si>
  <si>
    <t>3.5</t>
  </si>
  <si>
    <t>3.6</t>
  </si>
  <si>
    <t>Командировочные расходы</t>
  </si>
  <si>
    <t>Производство конспектов</t>
  </si>
  <si>
    <t>Обеды</t>
  </si>
  <si>
    <t>Кофе-брейки</t>
  </si>
  <si>
    <t>Аренда аудитории</t>
  </si>
  <si>
    <t>Итого</t>
  </si>
  <si>
    <t>Средняя стоимость обучения одного сотрудника</t>
  </si>
  <si>
    <r>
      <t>1)</t>
    </r>
    <r>
      <rPr>
        <sz val="10"/>
        <rFont val="Arial"/>
        <family val="2"/>
      </rPr>
      <t xml:space="preserve"> базовый курс данного семинара рассчитан на 2 дня, но по просьбе Заказчика корпоративный </t>
    </r>
  </si>
  <si>
    <t>семинар может быть сокращен до 1 дня за счет исключения практических занятий</t>
  </si>
  <si>
    <t>Стоимость открытого семинара по теме</t>
  </si>
  <si>
    <t>&lt;2</t>
  </si>
  <si>
    <t>&gt;1</t>
  </si>
  <si>
    <t>&lt;3</t>
  </si>
  <si>
    <t>&gt;2</t>
  </si>
  <si>
    <t>&lt;4</t>
  </si>
  <si>
    <t>&gt;3</t>
  </si>
  <si>
    <t>базовая цена</t>
  </si>
  <si>
    <t>скидка за 2-го участника</t>
  </si>
  <si>
    <t>скидка за 3-го участника</t>
  </si>
  <si>
    <t>скидка за 4-го и более участника</t>
  </si>
  <si>
    <t>стоимость раздаточных материалов</t>
  </si>
  <si>
    <t>Средние командировочные расходы на одного участника семинара</t>
  </si>
  <si>
    <t>Стоимость обеда на одного человека</t>
  </si>
  <si>
    <t>Стоимость кофе-брейка на одного человека</t>
  </si>
  <si>
    <r>
      <t xml:space="preserve">то стоимость обеда и кофе-брейка на человека </t>
    </r>
    <r>
      <rPr>
        <b/>
        <sz val="10"/>
        <rFont val="Arial"/>
        <family val="2"/>
      </rPr>
      <t>должна быть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равна 0</t>
    </r>
    <r>
      <rPr>
        <sz val="10"/>
        <rFont val="Arial"/>
        <family val="0"/>
      </rPr>
      <t>. Обычно при проведении семинаров</t>
    </r>
  </si>
  <si>
    <r>
      <t>должно быть равно 0</t>
    </r>
    <r>
      <rPr>
        <sz val="10"/>
        <rFont val="Arial"/>
        <family val="0"/>
      </rPr>
      <t>. Если производством конспектов будет заниматься Заказчик, то для оценки затрат</t>
    </r>
  </si>
  <si>
    <r>
      <t xml:space="preserve">Количество дней семинара </t>
    </r>
    <r>
      <rPr>
        <b/>
        <sz val="10"/>
        <rFont val="Arial"/>
        <family val="2"/>
      </rPr>
      <t>(1 или 2)</t>
    </r>
  </si>
  <si>
    <t>состоящий из 227 слайдов, а также дополнительный материал, состоящий из 27 страниц формата А4.</t>
  </si>
  <si>
    <t>"Основы бюджетирования и управленческого учета"</t>
  </si>
  <si>
    <t>"Основы бюджетирования и управленческого учета" (2 дня)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</si>
</sst>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3" fontId="0" fillId="0" borderId="0" xfId="0" applyNumberFormat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top"/>
    </xf>
    <xf numFmtId="0" fontId="0" fillId="0" borderId="10" xfId="0" applyBorder="1" applyAlignment="1" quotePrefix="1">
      <alignment horizontal="center" vertical="top"/>
    </xf>
    <xf numFmtId="3" fontId="0" fillId="35" borderId="10" xfId="0" applyNumberForma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ont="1" applyAlignment="1">
      <alignment vertical="top"/>
    </xf>
    <xf numFmtId="9" fontId="0" fillId="0" borderId="0" xfId="55" applyFont="1" applyAlignment="1">
      <alignment/>
    </xf>
    <xf numFmtId="0" fontId="4" fillId="0" borderId="0" xfId="0" applyFont="1" applyAlignment="1">
      <alignment horizontal="center" vertical="top"/>
    </xf>
    <xf numFmtId="0" fontId="3" fillId="33" borderId="10" xfId="0" applyFont="1" applyFill="1" applyBorder="1" applyAlignment="1" quotePrefix="1">
      <alignment horizontal="center" vertical="top"/>
    </xf>
    <xf numFmtId="0" fontId="3" fillId="34" borderId="11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8515625" style="0" customWidth="1"/>
    <col min="2" max="2" width="17.28125" style="0" customWidth="1"/>
    <col min="3" max="3" width="16.00390625" style="0" customWidth="1"/>
    <col min="4" max="4" width="18.00390625" style="0" customWidth="1"/>
  </cols>
  <sheetData>
    <row r="1" ht="12.75">
      <c r="A1" s="1" t="s">
        <v>62</v>
      </c>
    </row>
    <row r="2" ht="12.75">
      <c r="A2" s="7" t="s">
        <v>82</v>
      </c>
    </row>
    <row r="5" spans="1:4" ht="12.75">
      <c r="A5" t="s">
        <v>28</v>
      </c>
      <c r="B5" t="s">
        <v>34</v>
      </c>
      <c r="D5" t="s">
        <v>34</v>
      </c>
    </row>
    <row r="6" spans="1:4" ht="12.75">
      <c r="A6" t="s">
        <v>29</v>
      </c>
      <c r="B6" t="s">
        <v>30</v>
      </c>
      <c r="D6" t="s">
        <v>63</v>
      </c>
    </row>
    <row r="7" spans="1:4" ht="12.75">
      <c r="A7" t="s">
        <v>31</v>
      </c>
      <c r="B7" t="s">
        <v>64</v>
      </c>
      <c r="D7" t="s">
        <v>65</v>
      </c>
    </row>
    <row r="8" spans="1:4" ht="12.75">
      <c r="A8" t="s">
        <v>32</v>
      </c>
      <c r="B8" t="s">
        <v>66</v>
      </c>
      <c r="D8" t="s">
        <v>67</v>
      </c>
    </row>
    <row r="9" spans="1:2" ht="12.75">
      <c r="A9" t="s">
        <v>33</v>
      </c>
      <c r="B9" t="s">
        <v>68</v>
      </c>
    </row>
    <row r="11" spans="1:3" ht="12.75">
      <c r="A11" t="s">
        <v>28</v>
      </c>
      <c r="B11" t="s">
        <v>34</v>
      </c>
      <c r="C11" t="s">
        <v>21</v>
      </c>
    </row>
    <row r="12" spans="1:3" ht="12.75">
      <c r="A12" t="s">
        <v>29</v>
      </c>
      <c r="B12" s="11">
        <f>'Входные параметры'!C$7</f>
        <v>1</v>
      </c>
      <c r="C12" s="11">
        <f>B19</f>
        <v>30000</v>
      </c>
    </row>
    <row r="13" spans="1:3" ht="12.75">
      <c r="A13" t="s">
        <v>31</v>
      </c>
      <c r="B13" s="11">
        <f>'Входные параметры'!C$7</f>
        <v>1</v>
      </c>
      <c r="C13" s="11">
        <f>B$19*(1-B20)+C12</f>
        <v>58500</v>
      </c>
    </row>
    <row r="14" spans="1:3" ht="12.75">
      <c r="A14" t="s">
        <v>32</v>
      </c>
      <c r="B14" s="11">
        <f>'Входные параметры'!C$7</f>
        <v>1</v>
      </c>
      <c r="C14" s="11">
        <f>B$19*(1-B21)+C13</f>
        <v>85500</v>
      </c>
    </row>
    <row r="15" spans="1:3" ht="12.75">
      <c r="A15" t="s">
        <v>33</v>
      </c>
      <c r="B15" s="11">
        <f>'Входные параметры'!C$7</f>
        <v>1</v>
      </c>
      <c r="C15" s="11">
        <f>B$19*(1-B22)*('Входные параметры'!C7-3)+C14</f>
        <v>34500</v>
      </c>
    </row>
    <row r="19" spans="1:2" ht="12.75">
      <c r="A19" t="s">
        <v>69</v>
      </c>
      <c r="B19" s="11">
        <v>30000</v>
      </c>
    </row>
    <row r="20" spans="1:2" ht="12.75">
      <c r="A20" t="s">
        <v>70</v>
      </c>
      <c r="B20" s="21">
        <v>0.05</v>
      </c>
    </row>
    <row r="21" spans="1:2" ht="12.75">
      <c r="A21" t="s">
        <v>71</v>
      </c>
      <c r="B21" s="21">
        <v>0.1</v>
      </c>
    </row>
    <row r="22" spans="1:2" ht="12.75">
      <c r="A22" t="s">
        <v>72</v>
      </c>
      <c r="B22" s="21">
        <v>0.15</v>
      </c>
    </row>
  </sheetData>
  <sheetProtection/>
  <printOptions/>
  <pageMargins left="0.25" right="0.3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20.8515625" style="0" customWidth="1"/>
    <col min="2" max="3" width="17.28125" style="0" customWidth="1"/>
    <col min="4" max="4" width="16.00390625" style="0" customWidth="1"/>
    <col min="5" max="5" width="18.00390625" style="0" customWidth="1"/>
    <col min="6" max="6" width="12.00390625" style="0" customWidth="1"/>
  </cols>
  <sheetData>
    <row r="1" ht="12.75">
      <c r="A1" s="1" t="s">
        <v>20</v>
      </c>
    </row>
    <row r="2" ht="12.75">
      <c r="A2" s="7" t="s">
        <v>81</v>
      </c>
    </row>
    <row r="5" spans="1:6" ht="12.75">
      <c r="A5" t="s">
        <v>28</v>
      </c>
      <c r="B5" t="s">
        <v>34</v>
      </c>
      <c r="E5" t="s">
        <v>34</v>
      </c>
      <c r="F5" t="s">
        <v>22</v>
      </c>
    </row>
    <row r="6" spans="1:6" ht="12.75">
      <c r="A6" t="s">
        <v>29</v>
      </c>
      <c r="B6" t="s">
        <v>30</v>
      </c>
      <c r="E6" t="s">
        <v>23</v>
      </c>
      <c r="F6">
        <v>1</v>
      </c>
    </row>
    <row r="7" spans="1:6" ht="12.75">
      <c r="A7" t="s">
        <v>31</v>
      </c>
      <c r="B7" t="s">
        <v>24</v>
      </c>
      <c r="E7" t="s">
        <v>25</v>
      </c>
      <c r="F7">
        <v>1</v>
      </c>
    </row>
    <row r="8" spans="1:6" ht="12.75">
      <c r="A8" t="s">
        <v>32</v>
      </c>
      <c r="B8" t="s">
        <v>26</v>
      </c>
      <c r="E8" t="s">
        <v>27</v>
      </c>
      <c r="F8">
        <v>1</v>
      </c>
    </row>
    <row r="9" spans="1:6" ht="12.75">
      <c r="A9" t="s">
        <v>33</v>
      </c>
      <c r="B9" t="s">
        <v>30</v>
      </c>
      <c r="E9" t="s">
        <v>23</v>
      </c>
      <c r="F9">
        <v>2</v>
      </c>
    </row>
    <row r="10" spans="1:6" ht="12.75">
      <c r="A10" t="s">
        <v>35</v>
      </c>
      <c r="B10" t="s">
        <v>24</v>
      </c>
      <c r="E10" t="s">
        <v>25</v>
      </c>
      <c r="F10">
        <v>2</v>
      </c>
    </row>
    <row r="11" spans="1:6" ht="12.75">
      <c r="A11" t="s">
        <v>36</v>
      </c>
      <c r="B11" t="s">
        <v>26</v>
      </c>
      <c r="E11" t="s">
        <v>27</v>
      </c>
      <c r="F11">
        <v>2</v>
      </c>
    </row>
    <row r="13" spans="1:4" ht="12.75">
      <c r="A13" t="s">
        <v>28</v>
      </c>
      <c r="B13" t="s">
        <v>34</v>
      </c>
      <c r="C13" t="s">
        <v>22</v>
      </c>
      <c r="D13" t="s">
        <v>21</v>
      </c>
    </row>
    <row r="14" spans="1:4" ht="12.75">
      <c r="A14" t="s">
        <v>29</v>
      </c>
      <c r="B14" s="11">
        <f>'Входные параметры'!C$7</f>
        <v>1</v>
      </c>
      <c r="C14" s="11">
        <f>'Входные параметры'!C$11</f>
        <v>2</v>
      </c>
      <c r="D14" s="11">
        <v>145000</v>
      </c>
    </row>
    <row r="15" spans="1:4" ht="12.75">
      <c r="A15" t="s">
        <v>31</v>
      </c>
      <c r="B15" s="11">
        <f>'Входные параметры'!C$7</f>
        <v>1</v>
      </c>
      <c r="C15" s="11">
        <f>'Входные параметры'!C$11</f>
        <v>2</v>
      </c>
      <c r="D15" s="11">
        <v>170000</v>
      </c>
    </row>
    <row r="16" spans="1:4" ht="12.75">
      <c r="A16" t="s">
        <v>32</v>
      </c>
      <c r="B16" s="11">
        <f>'Входные параметры'!C$7</f>
        <v>1</v>
      </c>
      <c r="C16" s="11">
        <f>'Входные параметры'!C$11</f>
        <v>2</v>
      </c>
      <c r="D16" s="11">
        <v>180000</v>
      </c>
    </row>
    <row r="17" spans="1:4" ht="12.75">
      <c r="A17" t="s">
        <v>33</v>
      </c>
      <c r="B17" s="11">
        <f>'Входные параметры'!C$7</f>
        <v>1</v>
      </c>
      <c r="C17" s="11">
        <f>'Входные параметры'!C$11</f>
        <v>2</v>
      </c>
      <c r="D17" s="11">
        <v>210000</v>
      </c>
    </row>
    <row r="18" spans="1:4" ht="12.75">
      <c r="A18" t="s">
        <v>35</v>
      </c>
      <c r="B18" s="11">
        <f>'Входные параметры'!C$7</f>
        <v>1</v>
      </c>
      <c r="C18" s="11">
        <f>'Входные параметры'!C$11</f>
        <v>2</v>
      </c>
      <c r="D18" s="11">
        <v>240000</v>
      </c>
    </row>
    <row r="19" spans="1:4" ht="12.75">
      <c r="A19" t="s">
        <v>36</v>
      </c>
      <c r="B19" s="11">
        <f>'Входные параметры'!C$7</f>
        <v>1</v>
      </c>
      <c r="C19" s="11">
        <f>'Входные параметры'!C$11</f>
        <v>2</v>
      </c>
      <c r="D19" s="11">
        <v>265000</v>
      </c>
    </row>
    <row r="23" spans="1:3" ht="12.75">
      <c r="A23" t="s">
        <v>73</v>
      </c>
      <c r="C23">
        <v>1500</v>
      </c>
    </row>
  </sheetData>
  <sheetProtection/>
  <printOptions/>
  <pageMargins left="0.25" right="0.3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8" customWidth="1"/>
    <col min="2" max="2" width="40.00390625" style="8" customWidth="1"/>
    <col min="3" max="3" width="11.8515625" style="8" customWidth="1"/>
    <col min="4" max="4" width="17.7109375" style="8" customWidth="1"/>
    <col min="5" max="16384" width="9.140625" style="8" customWidth="1"/>
  </cols>
  <sheetData>
    <row r="1" ht="12.75">
      <c r="A1" s="7" t="s">
        <v>41</v>
      </c>
    </row>
    <row r="2" ht="12.75">
      <c r="A2" s="7" t="s">
        <v>81</v>
      </c>
    </row>
    <row r="3" ht="12.75">
      <c r="A3" s="7"/>
    </row>
    <row r="4" ht="12.75"/>
    <row r="5" spans="1:3" ht="12.75">
      <c r="A5" s="9" t="s">
        <v>0</v>
      </c>
      <c r="B5" s="9" t="s">
        <v>1</v>
      </c>
      <c r="C5" s="9" t="s">
        <v>2</v>
      </c>
    </row>
    <row r="6" spans="1:3" ht="12.75">
      <c r="A6" s="15">
        <v>1</v>
      </c>
      <c r="B6" s="24" t="s">
        <v>42</v>
      </c>
      <c r="C6" s="25"/>
    </row>
    <row r="7" spans="1:4" ht="12.75">
      <c r="A7" s="16" t="s">
        <v>43</v>
      </c>
      <c r="B7" s="10" t="s">
        <v>3</v>
      </c>
      <c r="C7" s="17">
        <v>1</v>
      </c>
      <c r="D7" s="22">
        <f>IF(C7&gt;50,"НЕПРАВИЛЬНО","")</f>
      </c>
    </row>
    <row r="8" spans="1:3" ht="12.75">
      <c r="A8" s="15">
        <v>2</v>
      </c>
      <c r="B8" s="24" t="s">
        <v>44</v>
      </c>
      <c r="C8" s="25"/>
    </row>
    <row r="9" spans="1:3" ht="25.5">
      <c r="A9" s="16" t="s">
        <v>45</v>
      </c>
      <c r="B9" s="6" t="s">
        <v>74</v>
      </c>
      <c r="C9" s="17">
        <v>0</v>
      </c>
    </row>
    <row r="10" spans="1:3" ht="12.75">
      <c r="A10" s="23">
        <v>3</v>
      </c>
      <c r="B10" s="24" t="s">
        <v>46</v>
      </c>
      <c r="C10" s="25"/>
    </row>
    <row r="11" spans="1:3" ht="12.75">
      <c r="A11" s="16" t="s">
        <v>47</v>
      </c>
      <c r="B11" s="10" t="s">
        <v>79</v>
      </c>
      <c r="C11" s="17">
        <v>2</v>
      </c>
    </row>
    <row r="12" spans="1:3" ht="12.75">
      <c r="A12" s="16" t="s">
        <v>48</v>
      </c>
      <c r="B12" s="10" t="s">
        <v>4</v>
      </c>
      <c r="C12" s="17">
        <v>0</v>
      </c>
    </row>
    <row r="13" spans="1:3" ht="12.75">
      <c r="A13" s="16" t="s">
        <v>49</v>
      </c>
      <c r="B13" s="18" t="s">
        <v>6</v>
      </c>
      <c r="C13" s="17">
        <v>0</v>
      </c>
    </row>
    <row r="14" spans="1:3" ht="12.75">
      <c r="A14" s="16" t="s">
        <v>50</v>
      </c>
      <c r="B14" s="18" t="s">
        <v>75</v>
      </c>
      <c r="C14" s="17">
        <v>0</v>
      </c>
    </row>
    <row r="15" spans="1:3" ht="12.75">
      <c r="A15" s="16" t="s">
        <v>51</v>
      </c>
      <c r="B15" s="18" t="s">
        <v>76</v>
      </c>
      <c r="C15" s="17">
        <v>0</v>
      </c>
    </row>
    <row r="16" spans="1:3" ht="12.75">
      <c r="A16" s="16" t="s">
        <v>52</v>
      </c>
      <c r="B16" s="18" t="s">
        <v>7</v>
      </c>
      <c r="C16" s="17">
        <v>0</v>
      </c>
    </row>
    <row r="17" ht="12.75">
      <c r="B17" s="19"/>
    </row>
    <row r="18" ht="12.75">
      <c r="B18" s="19"/>
    </row>
    <row r="20" ht="12.75">
      <c r="A20" s="7" t="s">
        <v>5</v>
      </c>
    </row>
    <row r="21" ht="12.75">
      <c r="A21" s="7" t="s">
        <v>60</v>
      </c>
    </row>
    <row r="22" ht="12.75">
      <c r="A22" s="20" t="s">
        <v>61</v>
      </c>
    </row>
    <row r="23" ht="12.75">
      <c r="A23" s="7"/>
    </row>
    <row r="24" ht="12.75">
      <c r="A24" s="7" t="s">
        <v>16</v>
      </c>
    </row>
    <row r="25" ht="12.75">
      <c r="A25" s="8" t="s">
        <v>9</v>
      </c>
    </row>
    <row r="26" ht="12.75">
      <c r="A26" s="8" t="s">
        <v>10</v>
      </c>
    </row>
    <row r="28" ht="12.75">
      <c r="A28" s="7" t="s">
        <v>17</v>
      </c>
    </row>
    <row r="29" ht="12.75">
      <c r="A29" s="7" t="s">
        <v>78</v>
      </c>
    </row>
    <row r="30" ht="12.75">
      <c r="A30" s="8" t="s">
        <v>11</v>
      </c>
    </row>
    <row r="31" ht="12.75">
      <c r="A31" s="8" t="s">
        <v>80</v>
      </c>
    </row>
    <row r="32" ht="12.75">
      <c r="A32" s="8" t="s">
        <v>12</v>
      </c>
    </row>
    <row r="33" ht="12.75">
      <c r="A33" s="8" t="s">
        <v>13</v>
      </c>
    </row>
    <row r="35" ht="12.75">
      <c r="A35" s="7" t="s">
        <v>18</v>
      </c>
    </row>
    <row r="36" ht="12.75">
      <c r="A36" s="8" t="s">
        <v>77</v>
      </c>
    </row>
    <row r="37" ht="12.75">
      <c r="A37" s="8" t="s">
        <v>14</v>
      </c>
    </row>
    <row r="39" ht="12.75">
      <c r="A39" s="7" t="s">
        <v>19</v>
      </c>
    </row>
    <row r="40" ht="12.75">
      <c r="A40" s="8" t="s">
        <v>15</v>
      </c>
    </row>
  </sheetData>
  <sheetProtection/>
  <mergeCells count="3">
    <mergeCell ref="B6:C6"/>
    <mergeCell ref="B8:C8"/>
    <mergeCell ref="B10:C10"/>
  </mergeCells>
  <printOptions/>
  <pageMargins left="0.34" right="0.4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00390625" style="0" customWidth="1"/>
    <col min="2" max="2" width="42.421875" style="0" customWidth="1"/>
    <col min="3" max="4" width="16.57421875" style="0" customWidth="1"/>
  </cols>
  <sheetData>
    <row r="1" ht="12.75">
      <c r="A1" s="1" t="s">
        <v>8</v>
      </c>
    </row>
    <row r="2" ht="12.75">
      <c r="A2" s="1" t="s">
        <v>81</v>
      </c>
    </row>
    <row r="5" spans="1:4" ht="12.75">
      <c r="A5" s="5" t="s">
        <v>0</v>
      </c>
      <c r="B5" s="5" t="s">
        <v>37</v>
      </c>
      <c r="C5" s="5" t="s">
        <v>40</v>
      </c>
      <c r="D5" s="5" t="s">
        <v>39</v>
      </c>
    </row>
    <row r="6" spans="1:4" ht="12.75">
      <c r="A6" s="2">
        <v>1</v>
      </c>
      <c r="B6" s="3" t="s">
        <v>38</v>
      </c>
      <c r="C6" s="4">
        <f>DGET('Цена открытого семинара'!A11:C15,"стоимость",'Цена открытого семинара'!A5:D9)</f>
        <v>30000</v>
      </c>
      <c r="D6" s="4">
        <f>DGET('Цена корпоративного семинара'!A13:D19,"стоимость",'Цена корпоративного семинара'!A5:F11)</f>
        <v>210000</v>
      </c>
    </row>
    <row r="7" spans="1:4" ht="12.75">
      <c r="A7" s="2">
        <v>2</v>
      </c>
      <c r="B7" s="3" t="s">
        <v>53</v>
      </c>
      <c r="C7" s="4">
        <f>'Входные параметры'!C7*'Входные параметры'!C9</f>
        <v>0</v>
      </c>
      <c r="D7" s="4">
        <f>'Входные параметры'!C12</f>
        <v>0</v>
      </c>
    </row>
    <row r="8" spans="1:4" ht="12.75">
      <c r="A8" s="2">
        <v>3</v>
      </c>
      <c r="B8" s="3" t="s">
        <v>54</v>
      </c>
      <c r="C8" s="4"/>
      <c r="D8" s="4">
        <f>IF('Входные параметры'!C13=0,'Входные параметры'!C7*'Цена корпоративного семинара'!C23,'Входные параметры'!C7*'Входные параметры'!C13)</f>
        <v>1500</v>
      </c>
    </row>
    <row r="9" spans="1:4" ht="12.75">
      <c r="A9" s="2">
        <v>4</v>
      </c>
      <c r="B9" s="3" t="s">
        <v>55</v>
      </c>
      <c r="C9" s="4"/>
      <c r="D9" s="4">
        <f>'Входные параметры'!C14*('Входные параметры'!C7+1)</f>
        <v>0</v>
      </c>
    </row>
    <row r="10" spans="1:4" ht="12.75">
      <c r="A10" s="2">
        <v>5</v>
      </c>
      <c r="B10" s="3" t="s">
        <v>56</v>
      </c>
      <c r="C10" s="4"/>
      <c r="D10" s="4">
        <f>'Входные параметры'!C15*(1+'Входные параметры'!C7)</f>
        <v>0</v>
      </c>
    </row>
    <row r="11" spans="1:4" ht="12.75">
      <c r="A11" s="2">
        <v>6</v>
      </c>
      <c r="B11" s="3" t="s">
        <v>57</v>
      </c>
      <c r="C11" s="4"/>
      <c r="D11" s="4">
        <f>'Входные параметры'!C16</f>
        <v>0</v>
      </c>
    </row>
    <row r="12" spans="1:4" ht="12.75">
      <c r="A12" s="26" t="s">
        <v>58</v>
      </c>
      <c r="B12" s="27"/>
      <c r="C12" s="14">
        <f>SUM(C6:C11)</f>
        <v>30000</v>
      </c>
      <c r="D12" s="14">
        <f>SUM(D6:D11)</f>
        <v>211500</v>
      </c>
    </row>
    <row r="13" spans="3:4" ht="12.75">
      <c r="C13" s="11"/>
      <c r="D13" s="11"/>
    </row>
    <row r="14" spans="1:4" ht="12.75">
      <c r="A14" s="12" t="s">
        <v>59</v>
      </c>
      <c r="B14" s="13"/>
      <c r="C14" s="14">
        <f>C12/'Входные параметры'!C7</f>
        <v>30000</v>
      </c>
      <c r="D14" s="14">
        <f>D12/'Входные параметры'!C7</f>
        <v>211500</v>
      </c>
    </row>
  </sheetData>
  <sheetProtection/>
  <mergeCells count="1">
    <mergeCell ref="A12:B12"/>
  </mergeCells>
  <printOptions/>
  <pageMargins left="0.2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2013-11-06T14:33:17Z</cp:lastPrinted>
  <dcterms:created xsi:type="dcterms:W3CDTF">1996-10-08T23:32:33Z</dcterms:created>
  <dcterms:modified xsi:type="dcterms:W3CDTF">2023-03-27T00:47:07Z</dcterms:modified>
  <cp:category/>
  <cp:version/>
  <cp:contentType/>
  <cp:contentStatus/>
</cp:coreProperties>
</file>